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<sst xmlns="http://schemas.openxmlformats.org/spreadsheetml/2006/main" count="52" uniqueCount="47">
  <si>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</si>
  <si>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</si>
  <si>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</si>
  <si>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</si>
  <si>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</si>
  <si>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</si>
  <si>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</si>
  <si>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</si>
  <si>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</si>
  <si>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</si>
  <si>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</si>
  <si>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</si>
  <si>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</si>
  <si>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</si>
  <si>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</si>
  <si>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</si>
  <si>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</si>
  <si>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</si>
  <si>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</si>
  <si>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</si>
  <si>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</si>
  <si>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</si>
  <si>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</si>
  <si>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</si>
  <si>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</si>
  <si>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</si>
  <si>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</si>
  <si>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</si>
  <si>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contractata</t>
  </si>
  <si>
    <t>Total suma contractata  recalculat</t>
  </si>
  <si>
    <t xml:space="preserve">Total suma </t>
  </si>
  <si>
    <t>recalculata</t>
  </si>
  <si>
    <t>Criteriul de resurse 50%</t>
  </si>
  <si>
    <t>evaluare  recalculat</t>
  </si>
  <si>
    <t>Sef.Serv.Decontare serv.medicale</t>
  </si>
  <si>
    <t>ec.Dinca Agnes</t>
  </si>
  <si>
    <t>ec Toader Sanda</t>
  </si>
  <si>
    <t>Spitalul Orasenesc Gaesti</t>
  </si>
  <si>
    <t>Almina Trading S.A Tgv.</t>
  </si>
  <si>
    <r>
      <t>Lista furnizorilor de analize medicale de laborator din jud.Dambovita si sumele recalculate pentru luna iunie 2018</t>
    </r>
    <r>
      <rPr>
        <sz val="10"/>
        <rFont val="Times New Roman"/>
        <family val="1"/>
      </rPr>
      <t>,utilizand criteriile din anexa 19 la Ordinul MS/CNAS nr. 397/836/2018,ca urmare a diminuarii programului de lucru al d-nei Caracas Ivona Mihaela, chimist principal</t>
    </r>
  </si>
  <si>
    <t xml:space="preserve">   la SC Almina Trading S.A </t>
  </si>
  <si>
    <t>Nota: la SC Amina Trading SA  s-a diminuat cu 12,5 ( de la 1.036,73 la 1.024,23) nr.de puncte de la criteriul 1,ca urmare a diminuarii programului de lucru de la 8 ore/zi la 4 ore/zi</t>
  </si>
  <si>
    <t xml:space="preserve">al d-nei Caracas Ivona Mihaela, </t>
  </si>
  <si>
    <t>chimist prin</t>
  </si>
  <si>
    <t xml:space="preserve">cipal, cu </t>
  </si>
  <si>
    <t>data de 09.0</t>
  </si>
  <si>
    <t>6.2018.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</si>
</sst>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1" fillId="0" borderId="12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3" fontId="1" fillId="25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horizontal="right" vertical="justify"/>
    </xf>
    <xf numFmtId="1" fontId="2" fillId="0" borderId="19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N44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10.00390625" style="7" customWidth="1"/>
    <col min="4" max="4" width="11.7109375" style="7" customWidth="1"/>
    <col min="5" max="5" width="10.8515625" style="7" customWidth="1"/>
    <col min="6" max="6" width="8.7109375" style="7" customWidth="1"/>
    <col min="7" max="7" width="10.421875" style="7" customWidth="1"/>
    <col min="8" max="8" width="9.421875" style="3" customWidth="1"/>
    <col min="9" max="10" width="9.00390625" style="3" customWidth="1"/>
    <col min="11" max="11" width="12.7109375" style="3" customWidth="1"/>
    <col min="12" max="16384" width="9.140625" style="1" customWidth="1"/>
  </cols>
  <sheetData>
    <row r="1" spans="1:11" ht="12.75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4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29"/>
      <c r="M2" s="29"/>
      <c r="N2" s="29"/>
    </row>
    <row r="3" spans="1:11" ht="12.75">
      <c r="A3" s="58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12" customFormat="1" ht="18.75" customHeight="1">
      <c r="A4" s="60" t="s">
        <v>0</v>
      </c>
      <c r="B4" s="67" t="s">
        <v>29</v>
      </c>
      <c r="C4" s="32" t="s">
        <v>30</v>
      </c>
      <c r="D4" s="42">
        <v>1</v>
      </c>
      <c r="E4" s="43"/>
      <c r="F4" s="63">
        <v>1</v>
      </c>
      <c r="G4" s="64"/>
      <c r="H4" s="69">
        <v>2</v>
      </c>
      <c r="I4" s="70"/>
      <c r="J4" s="70"/>
      <c r="K4" s="71"/>
    </row>
    <row r="5" spans="1:11" s="12" customFormat="1" ht="31.5" customHeight="1">
      <c r="A5" s="61"/>
      <c r="B5" s="68"/>
      <c r="C5" s="33" t="s">
        <v>28</v>
      </c>
      <c r="D5" s="44" t="s">
        <v>32</v>
      </c>
      <c r="E5" s="40" t="s">
        <v>33</v>
      </c>
      <c r="F5" s="65" t="s">
        <v>19</v>
      </c>
      <c r="G5" s="66"/>
      <c r="H5" s="72" t="s">
        <v>18</v>
      </c>
      <c r="I5" s="73"/>
      <c r="J5" s="73"/>
      <c r="K5" s="49"/>
    </row>
    <row r="6" spans="1:11" s="28" customFormat="1" ht="21" customHeight="1">
      <c r="A6" s="61"/>
      <c r="B6" s="38"/>
      <c r="C6" s="41" t="s">
        <v>31</v>
      </c>
      <c r="D6" s="39"/>
      <c r="E6" s="45">
        <v>0.5</v>
      </c>
      <c r="F6" s="23"/>
      <c r="G6" s="24">
        <v>0.5</v>
      </c>
      <c r="H6" s="23"/>
      <c r="I6" s="25">
        <v>0.25</v>
      </c>
      <c r="J6" s="26"/>
      <c r="K6" s="27">
        <v>0.25</v>
      </c>
    </row>
    <row r="7" spans="1:11" s="12" customFormat="1" ht="12.75">
      <c r="A7" s="62"/>
      <c r="B7" s="37">
        <v>457629.76</v>
      </c>
      <c r="C7" s="34">
        <v>457629.76</v>
      </c>
      <c r="D7" s="46" t="s">
        <v>1</v>
      </c>
      <c r="E7" s="46" t="s">
        <v>4</v>
      </c>
      <c r="F7" s="13" t="s">
        <v>2</v>
      </c>
      <c r="G7" s="13" t="s">
        <v>4</v>
      </c>
      <c r="H7" s="13" t="s">
        <v>1</v>
      </c>
      <c r="I7" s="13" t="s">
        <v>4</v>
      </c>
      <c r="J7" s="15" t="s">
        <v>1</v>
      </c>
      <c r="K7" s="15" t="s">
        <v>4</v>
      </c>
    </row>
    <row r="8" spans="1:11" s="12" customFormat="1" ht="12.75" customHeight="1">
      <c r="A8" s="14"/>
      <c r="B8" s="16"/>
      <c r="C8" s="35"/>
      <c r="D8" s="35"/>
      <c r="E8" s="35"/>
      <c r="F8" s="13"/>
      <c r="G8" s="13"/>
      <c r="H8" s="50" t="s">
        <v>22</v>
      </c>
      <c r="I8" s="51"/>
      <c r="J8" s="52" t="s">
        <v>23</v>
      </c>
      <c r="K8" s="53"/>
    </row>
    <row r="9" spans="1:11" s="22" customFormat="1" ht="15" customHeight="1">
      <c r="A9" s="20"/>
      <c r="B9" s="16"/>
      <c r="C9" s="35"/>
      <c r="D9" s="35"/>
      <c r="E9" s="35">
        <v>228814.88</v>
      </c>
      <c r="F9" s="21"/>
      <c r="G9" s="21">
        <v>228814.88</v>
      </c>
      <c r="H9" s="54">
        <v>114407.44</v>
      </c>
      <c r="I9" s="55"/>
      <c r="J9" s="56">
        <v>114407.44</v>
      </c>
      <c r="K9" s="57"/>
    </row>
    <row r="10" spans="1:11" ht="12.75">
      <c r="A10" s="2" t="s">
        <v>24</v>
      </c>
      <c r="B10" s="18">
        <f>E10+I10+K10</f>
        <v>61872.551924</v>
      </c>
      <c r="C10" s="18">
        <f>E10-G10</f>
        <v>67.66864799999894</v>
      </c>
      <c r="D10" s="47">
        <v>1524</v>
      </c>
      <c r="E10" s="18">
        <f>D10*$E$23</f>
        <v>43482.159924</v>
      </c>
      <c r="F10" s="5">
        <v>1524</v>
      </c>
      <c r="G10" s="17">
        <f aca="true" t="shared" si="0" ref="G10:G21">F10*$G$23</f>
        <v>43414.491276</v>
      </c>
      <c r="H10" s="10">
        <v>144</v>
      </c>
      <c r="I10" s="19">
        <f aca="true" t="shared" si="1" ref="I10:I21">ROUND($H$23*H10,2)</f>
        <v>10831.47</v>
      </c>
      <c r="J10" s="30">
        <v>480</v>
      </c>
      <c r="K10" s="19">
        <f aca="true" t="shared" si="2" ref="K10:K21">ROUND($J$23*J10,3)</f>
        <v>7558.922</v>
      </c>
    </row>
    <row r="11" spans="1:11" ht="12.75">
      <c r="A11" s="2" t="s">
        <v>12</v>
      </c>
      <c r="B11" s="18">
        <f aca="true" t="shared" si="3" ref="B11:B21">E11+I11+K11</f>
        <v>42366.64507777</v>
      </c>
      <c r="C11" s="18">
        <f aca="true" t="shared" si="4" ref="C11:C21">E11-G11</f>
        <v>33.113679539997975</v>
      </c>
      <c r="D11" s="47">
        <v>745.77</v>
      </c>
      <c r="E11" s="18">
        <f aca="true" t="shared" si="5" ref="E11:E21">D11*$E$23</f>
        <v>21278.01207777</v>
      </c>
      <c r="F11" s="5">
        <v>745.77</v>
      </c>
      <c r="G11" s="17">
        <f t="shared" si="0"/>
        <v>21244.89839823</v>
      </c>
      <c r="H11" s="10">
        <v>138</v>
      </c>
      <c r="I11" s="19">
        <f t="shared" si="1"/>
        <v>10380.16</v>
      </c>
      <c r="J11" s="30">
        <v>680</v>
      </c>
      <c r="K11" s="19">
        <f t="shared" si="2"/>
        <v>10708.473</v>
      </c>
    </row>
    <row r="12" spans="1:11" ht="14.25" customHeight="1">
      <c r="A12" s="2" t="s">
        <v>38</v>
      </c>
      <c r="B12" s="18">
        <f t="shared" si="3"/>
        <v>45333.41869223</v>
      </c>
      <c r="C12" s="18">
        <f t="shared" si="4"/>
        <v>-310.6121270399999</v>
      </c>
      <c r="D12" s="47">
        <v>1024.23</v>
      </c>
      <c r="E12" s="18">
        <f t="shared" si="5"/>
        <v>29222.92169223</v>
      </c>
      <c r="F12" s="5">
        <v>1036.73</v>
      </c>
      <c r="G12" s="17">
        <f t="shared" si="0"/>
        <v>29533.53381927</v>
      </c>
      <c r="H12" s="10">
        <v>143</v>
      </c>
      <c r="I12" s="19">
        <f t="shared" si="1"/>
        <v>10756.26</v>
      </c>
      <c r="J12" s="30">
        <v>340</v>
      </c>
      <c r="K12" s="19">
        <f t="shared" si="2"/>
        <v>5354.237</v>
      </c>
    </row>
    <row r="13" spans="1:11" ht="12.75">
      <c r="A13" s="2" t="s">
        <v>9</v>
      </c>
      <c r="B13" s="18">
        <f t="shared" si="3"/>
        <v>66849.71313518</v>
      </c>
      <c r="C13" s="18">
        <f t="shared" si="4"/>
        <v>55.37728636000247</v>
      </c>
      <c r="D13" s="47">
        <v>1247.18</v>
      </c>
      <c r="E13" s="18">
        <f t="shared" si="5"/>
        <v>35584.04213518</v>
      </c>
      <c r="F13" s="5">
        <v>1247.18</v>
      </c>
      <c r="G13" s="17">
        <f t="shared" si="0"/>
        <v>35528.66484882</v>
      </c>
      <c r="H13" s="10">
        <v>157</v>
      </c>
      <c r="I13" s="19">
        <f t="shared" si="1"/>
        <v>11809.32</v>
      </c>
      <c r="J13" s="30">
        <v>1235.5</v>
      </c>
      <c r="K13" s="19">
        <f t="shared" si="2"/>
        <v>19456.351</v>
      </c>
    </row>
    <row r="14" spans="1:11" ht="12.75">
      <c r="A14" s="2" t="s">
        <v>8</v>
      </c>
      <c r="B14" s="18">
        <f t="shared" si="3"/>
        <v>32314.741695700002</v>
      </c>
      <c r="C14" s="18">
        <f t="shared" si="4"/>
        <v>25.56223139999929</v>
      </c>
      <c r="D14" s="47">
        <v>575.7</v>
      </c>
      <c r="E14" s="18">
        <f t="shared" si="5"/>
        <v>16425.6426957</v>
      </c>
      <c r="F14" s="5">
        <v>575.7</v>
      </c>
      <c r="G14" s="17">
        <f t="shared" si="0"/>
        <v>16400.0804643</v>
      </c>
      <c r="H14" s="10">
        <v>103</v>
      </c>
      <c r="I14" s="19">
        <f t="shared" si="1"/>
        <v>7747.51</v>
      </c>
      <c r="J14" s="30">
        <v>517</v>
      </c>
      <c r="K14" s="19">
        <f t="shared" si="2"/>
        <v>8141.589</v>
      </c>
    </row>
    <row r="15" spans="1:11" ht="12.75">
      <c r="A15" s="2" t="s">
        <v>13</v>
      </c>
      <c r="B15" s="18">
        <f t="shared" si="3"/>
        <v>48652.31507629</v>
      </c>
      <c r="C15" s="18">
        <f t="shared" si="4"/>
        <v>31.627100580000842</v>
      </c>
      <c r="D15" s="47">
        <v>712.29</v>
      </c>
      <c r="E15" s="18">
        <f t="shared" si="5"/>
        <v>20322.77407629</v>
      </c>
      <c r="F15" s="5">
        <v>712.29</v>
      </c>
      <c r="G15" s="17">
        <f t="shared" si="0"/>
        <v>20291.14697571</v>
      </c>
      <c r="H15" s="10">
        <v>159</v>
      </c>
      <c r="I15" s="19">
        <f t="shared" si="1"/>
        <v>11959.75</v>
      </c>
      <c r="J15" s="30">
        <v>1039.5</v>
      </c>
      <c r="K15" s="19">
        <f t="shared" si="2"/>
        <v>16369.791</v>
      </c>
    </row>
    <row r="16" spans="1:11" ht="12.75">
      <c r="A16" s="2" t="s">
        <v>10</v>
      </c>
      <c r="B16" s="18">
        <f t="shared" si="3"/>
        <v>26044.573928539998</v>
      </c>
      <c r="C16" s="18">
        <f t="shared" si="4"/>
        <v>20.626505079999333</v>
      </c>
      <c r="D16" s="47">
        <v>464.54</v>
      </c>
      <c r="E16" s="18">
        <f t="shared" si="5"/>
        <v>13254.06992854</v>
      </c>
      <c r="F16" s="5">
        <v>464.54</v>
      </c>
      <c r="G16" s="17">
        <f t="shared" si="0"/>
        <v>13233.443423460001</v>
      </c>
      <c r="H16" s="10">
        <v>93</v>
      </c>
      <c r="I16" s="19">
        <f t="shared" si="1"/>
        <v>6995.33</v>
      </c>
      <c r="J16" s="30">
        <v>368</v>
      </c>
      <c r="K16" s="19">
        <f t="shared" si="2"/>
        <v>5795.174</v>
      </c>
    </row>
    <row r="17" spans="1:11" ht="12.75">
      <c r="A17" s="2" t="s">
        <v>15</v>
      </c>
      <c r="B17" s="18">
        <f t="shared" si="3"/>
        <v>25913.04926423</v>
      </c>
      <c r="C17" s="18">
        <f t="shared" si="4"/>
        <v>17.593404459999874</v>
      </c>
      <c r="D17" s="47">
        <v>396.23</v>
      </c>
      <c r="E17" s="18">
        <f t="shared" si="5"/>
        <v>11305.07626423</v>
      </c>
      <c r="F17" s="5">
        <v>396.23</v>
      </c>
      <c r="G17" s="17">
        <f t="shared" si="0"/>
        <v>11287.48285977</v>
      </c>
      <c r="H17" s="10">
        <v>118</v>
      </c>
      <c r="I17" s="19">
        <f t="shared" si="1"/>
        <v>8875.79</v>
      </c>
      <c r="J17" s="30">
        <v>364</v>
      </c>
      <c r="K17" s="19">
        <f t="shared" si="2"/>
        <v>5732.183</v>
      </c>
    </row>
    <row r="18" spans="1:11" ht="12.75">
      <c r="A18" s="2" t="s">
        <v>11</v>
      </c>
      <c r="B18" s="18">
        <f t="shared" si="3"/>
        <v>26633.705462459995</v>
      </c>
      <c r="C18" s="18">
        <f t="shared" si="4"/>
        <v>14.495476919999419</v>
      </c>
      <c r="D18" s="47">
        <v>326.46</v>
      </c>
      <c r="E18" s="18">
        <f t="shared" si="5"/>
        <v>9314.426462459998</v>
      </c>
      <c r="F18" s="5">
        <v>326.46</v>
      </c>
      <c r="G18" s="17">
        <f t="shared" si="0"/>
        <v>9299.930985539999</v>
      </c>
      <c r="H18" s="10">
        <v>115</v>
      </c>
      <c r="I18" s="19">
        <f t="shared" si="1"/>
        <v>8650.14</v>
      </c>
      <c r="J18" s="30">
        <v>550.5</v>
      </c>
      <c r="K18" s="19">
        <f t="shared" si="2"/>
        <v>8669.139</v>
      </c>
    </row>
    <row r="19" spans="1:11" ht="12.75">
      <c r="A19" s="2" t="s">
        <v>7</v>
      </c>
      <c r="B19" s="18">
        <f t="shared" si="3"/>
        <v>31670.294480279998</v>
      </c>
      <c r="C19" s="18">
        <f t="shared" si="4"/>
        <v>19.194096559998798</v>
      </c>
      <c r="D19" s="47">
        <v>432.28</v>
      </c>
      <c r="E19" s="18">
        <f t="shared" si="5"/>
        <v>12333.640480279999</v>
      </c>
      <c r="F19" s="5">
        <v>432.28</v>
      </c>
      <c r="G19" s="17">
        <f t="shared" si="0"/>
        <v>12314.44638372</v>
      </c>
      <c r="H19" s="10">
        <v>119</v>
      </c>
      <c r="I19" s="19">
        <f t="shared" si="1"/>
        <v>8951.01</v>
      </c>
      <c r="J19" s="30">
        <v>659.5</v>
      </c>
      <c r="K19" s="19">
        <f t="shared" si="2"/>
        <v>10385.644</v>
      </c>
    </row>
    <row r="20" spans="1:11" ht="12.75">
      <c r="A20" s="2" t="s">
        <v>25</v>
      </c>
      <c r="B20" s="18">
        <f t="shared" si="3"/>
        <v>27305.06394582</v>
      </c>
      <c r="C20" s="18">
        <f t="shared" si="4"/>
        <v>10.38207563999913</v>
      </c>
      <c r="D20" s="47">
        <v>233.82</v>
      </c>
      <c r="E20" s="18">
        <f t="shared" si="5"/>
        <v>6671.258945819999</v>
      </c>
      <c r="F20" s="5">
        <v>233.82</v>
      </c>
      <c r="G20" s="17">
        <f t="shared" si="0"/>
        <v>6660.87687018</v>
      </c>
      <c r="H20" s="10">
        <v>133</v>
      </c>
      <c r="I20" s="19">
        <f t="shared" si="1"/>
        <v>10004.07</v>
      </c>
      <c r="J20" s="30">
        <v>675</v>
      </c>
      <c r="K20" s="19">
        <f t="shared" si="2"/>
        <v>10629.735</v>
      </c>
    </row>
    <row r="21" spans="1:11" ht="12.75">
      <c r="A21" s="2" t="s">
        <v>37</v>
      </c>
      <c r="B21" s="18">
        <f t="shared" si="3"/>
        <v>22673.6968572</v>
      </c>
      <c r="C21" s="18">
        <f t="shared" si="4"/>
        <v>14.972354399998949</v>
      </c>
      <c r="D21" s="47">
        <v>337.2</v>
      </c>
      <c r="E21" s="18">
        <f t="shared" si="5"/>
        <v>9620.855857199998</v>
      </c>
      <c r="F21" s="5">
        <v>337.2</v>
      </c>
      <c r="G21" s="17">
        <f t="shared" si="0"/>
        <v>9605.8835028</v>
      </c>
      <c r="H21" s="10">
        <v>99</v>
      </c>
      <c r="I21" s="19">
        <f t="shared" si="1"/>
        <v>7446.64</v>
      </c>
      <c r="J21" s="30">
        <v>356</v>
      </c>
      <c r="K21" s="19">
        <f t="shared" si="2"/>
        <v>5606.201</v>
      </c>
    </row>
    <row r="22" spans="1:11" ht="25.5">
      <c r="A22" s="11" t="s">
        <v>5</v>
      </c>
      <c r="B22" s="8">
        <f>SUM(B10:B21)</f>
        <v>457629.7695397</v>
      </c>
      <c r="C22" s="48">
        <v>0</v>
      </c>
      <c r="D22" s="8">
        <f aca="true" t="shared" si="6" ref="D22:K22">SUM(D10:D21)</f>
        <v>8019.7</v>
      </c>
      <c r="E22" s="8">
        <f t="shared" si="6"/>
        <v>228814.8805397</v>
      </c>
      <c r="F22" s="8">
        <f t="shared" si="6"/>
        <v>8032.2</v>
      </c>
      <c r="G22" s="8">
        <f t="shared" si="6"/>
        <v>228814.87980780003</v>
      </c>
      <c r="H22" s="8">
        <f t="shared" si="6"/>
        <v>1521</v>
      </c>
      <c r="I22" s="8">
        <f t="shared" si="6"/>
        <v>114407.45</v>
      </c>
      <c r="J22" s="8">
        <f t="shared" si="6"/>
        <v>7265</v>
      </c>
      <c r="K22" s="8">
        <f t="shared" si="6"/>
        <v>114407.439</v>
      </c>
    </row>
    <row r="23" spans="1:11" ht="12.75">
      <c r="A23" s="2" t="s">
        <v>3</v>
      </c>
      <c r="B23" s="6"/>
      <c r="C23" s="6"/>
      <c r="D23" s="6"/>
      <c r="E23" s="6">
        <f>ROUND(E9/D22,6)</f>
        <v>28.531601</v>
      </c>
      <c r="F23" s="9"/>
      <c r="G23" s="9">
        <f>ROUND(G9/F22,6)</f>
        <v>28.487199</v>
      </c>
      <c r="H23" s="4">
        <f>ROUND(B7*25%/H22,6)</f>
        <v>75.218567</v>
      </c>
      <c r="I23" s="4"/>
      <c r="J23" s="4">
        <f>ROUND(B7*25%/J22,6)</f>
        <v>15.747755</v>
      </c>
      <c r="K23" s="4"/>
    </row>
    <row r="24" spans="1:11" ht="12.75">
      <c r="A24" s="1" t="s">
        <v>41</v>
      </c>
      <c r="H24" s="7"/>
      <c r="I24" s="7"/>
      <c r="K24" s="7"/>
    </row>
    <row r="25" spans="1:11" ht="33" customHeight="1">
      <c r="A25" s="31" t="s">
        <v>42</v>
      </c>
      <c r="B25" s="31" t="s">
        <v>43</v>
      </c>
      <c r="C25" s="31" t="s">
        <v>44</v>
      </c>
      <c r="D25" s="31" t="s">
        <v>45</v>
      </c>
      <c r="E25" s="31" t="s">
        <v>46</v>
      </c>
      <c r="F25" s="31"/>
      <c r="G25" s="31"/>
      <c r="H25" s="31"/>
      <c r="I25" s="31"/>
      <c r="J25" s="31"/>
      <c r="K25" s="31"/>
    </row>
    <row r="26" spans="1:11" ht="12.75">
      <c r="A26" s="1" t="s">
        <v>6</v>
      </c>
      <c r="B26" s="1" t="s">
        <v>14</v>
      </c>
      <c r="C26" s="1"/>
      <c r="D26" s="1"/>
      <c r="E26" s="1"/>
      <c r="F26" s="1"/>
      <c r="G26" s="1"/>
      <c r="H26" s="1" t="s">
        <v>20</v>
      </c>
      <c r="I26" s="1"/>
      <c r="J26" s="1"/>
      <c r="K26" s="1"/>
    </row>
    <row r="27" spans="1:11" ht="12.75">
      <c r="A27" s="1" t="s">
        <v>26</v>
      </c>
      <c r="B27" s="1" t="s">
        <v>36</v>
      </c>
      <c r="C27" s="1"/>
      <c r="D27" s="1"/>
      <c r="E27" s="1"/>
      <c r="F27" s="1"/>
      <c r="G27" s="1"/>
      <c r="H27" s="1" t="s">
        <v>21</v>
      </c>
      <c r="I27" s="1"/>
      <c r="J27" s="1"/>
      <c r="K27" s="1"/>
    </row>
    <row r="29" spans="1:11" ht="12.75">
      <c r="A29" s="3"/>
      <c r="B29" s="3"/>
      <c r="C29" s="3"/>
      <c r="D29" s="3"/>
      <c r="E29" s="3"/>
      <c r="F29" s="3"/>
      <c r="G29" s="3"/>
      <c r="H29" s="1"/>
      <c r="I29" s="1"/>
      <c r="J29" s="1"/>
      <c r="K29" s="1"/>
    </row>
    <row r="30" spans="1:11" ht="12.75">
      <c r="A30" s="3"/>
      <c r="B30" s="3" t="s">
        <v>34</v>
      </c>
      <c r="C30" s="3"/>
      <c r="D30" s="3"/>
      <c r="E30" s="3" t="s">
        <v>16</v>
      </c>
      <c r="F30" s="3"/>
      <c r="G30" s="3"/>
      <c r="H30" s="36">
        <v>43278</v>
      </c>
      <c r="I30" s="1"/>
      <c r="J30" s="1"/>
      <c r="K30" s="1"/>
    </row>
    <row r="31" spans="1:11" ht="12.75">
      <c r="A31" s="3"/>
      <c r="B31" s="3" t="s">
        <v>35</v>
      </c>
      <c r="C31" s="3"/>
      <c r="D31" s="3"/>
      <c r="E31" s="3" t="s">
        <v>27</v>
      </c>
      <c r="F31" s="3"/>
      <c r="G31" s="3"/>
      <c r="H31" s="1"/>
      <c r="I31" s="1"/>
      <c r="J31" s="1"/>
      <c r="K31" s="1"/>
    </row>
    <row r="32" spans="1:11" ht="12.75">
      <c r="A32" s="3" t="s">
        <v>17</v>
      </c>
      <c r="B32" s="3"/>
      <c r="C32" s="3"/>
      <c r="D32" s="3"/>
      <c r="E32" s="3"/>
      <c r="F32" s="3"/>
      <c r="G32" s="3"/>
      <c r="H32" s="1"/>
      <c r="I32" s="1"/>
      <c r="J32" s="1"/>
      <c r="K32" s="1"/>
    </row>
    <row r="33" spans="1:11" ht="12.75">
      <c r="A33" s="3"/>
      <c r="B33" s="3"/>
      <c r="C33" s="3"/>
      <c r="D33" s="3"/>
      <c r="E33" s="3"/>
      <c r="F33" s="3"/>
      <c r="G33" s="3"/>
      <c r="H33" s="1"/>
      <c r="I33" s="1"/>
      <c r="J33" s="1"/>
      <c r="K33" s="1"/>
    </row>
    <row r="34" spans="1:11" ht="12.75">
      <c r="A34" s="3"/>
      <c r="B34" s="3"/>
      <c r="C34" s="3"/>
      <c r="D34" s="3"/>
      <c r="E34" s="3"/>
      <c r="F34" s="3"/>
      <c r="G34" s="3"/>
      <c r="H34" s="1"/>
      <c r="I34" s="1"/>
      <c r="J34" s="1"/>
      <c r="K34" s="1"/>
    </row>
    <row r="35" spans="1:11" ht="12.75">
      <c r="A35" s="3"/>
      <c r="B35" s="3"/>
      <c r="C35" s="3"/>
      <c r="D35" s="3"/>
      <c r="E35" s="3"/>
      <c r="F35" s="3"/>
      <c r="G35" s="3"/>
      <c r="H35" s="1"/>
      <c r="I35" s="1"/>
      <c r="J35" s="1"/>
      <c r="K35" s="1"/>
    </row>
    <row r="36" spans="1:11" ht="12.75">
      <c r="A36" s="3"/>
      <c r="B36" s="3"/>
      <c r="C36" s="3"/>
      <c r="D36" s="3"/>
      <c r="E36" s="3"/>
      <c r="F36" s="3"/>
      <c r="G36" s="3"/>
      <c r="H36" s="1"/>
      <c r="I36" s="1"/>
      <c r="J36" s="1"/>
      <c r="K36" s="1"/>
    </row>
    <row r="37" spans="1:11" ht="12.75">
      <c r="A37" s="3"/>
      <c r="B37" s="3"/>
      <c r="C37" s="3"/>
      <c r="D37" s="3"/>
      <c r="E37" s="3"/>
      <c r="F37" s="3"/>
      <c r="G37" s="3"/>
      <c r="H37" s="1"/>
      <c r="I37" s="1"/>
      <c r="J37" s="1"/>
      <c r="K37" s="1"/>
    </row>
    <row r="38" spans="1:11" ht="12.75">
      <c r="A38" s="3"/>
      <c r="B38" s="3"/>
      <c r="C38" s="3"/>
      <c r="D38" s="3"/>
      <c r="E38" s="3"/>
      <c r="F38" s="3"/>
      <c r="G38" s="3"/>
      <c r="H38" s="1"/>
      <c r="I38" s="1"/>
      <c r="J38" s="1"/>
      <c r="K38" s="1"/>
    </row>
    <row r="39" spans="1:11" ht="12.75">
      <c r="A39" s="3"/>
      <c r="B39" s="3"/>
      <c r="C39" s="3"/>
      <c r="D39" s="3"/>
      <c r="E39" s="3"/>
      <c r="F39" s="3"/>
      <c r="G39" s="3"/>
      <c r="H39" s="1"/>
      <c r="I39" s="1"/>
      <c r="J39" s="1"/>
      <c r="K39" s="1"/>
    </row>
    <row r="40" spans="1:11" ht="12.75">
      <c r="A40" s="3"/>
      <c r="B40" s="3"/>
      <c r="C40" s="3"/>
      <c r="D40" s="3"/>
      <c r="E40" s="3"/>
      <c r="F40" s="3"/>
      <c r="G40" s="3"/>
      <c r="H40" s="1"/>
      <c r="I40" s="1"/>
      <c r="J40" s="1"/>
      <c r="K40" s="1"/>
    </row>
    <row r="41" spans="1:11" ht="12.75">
      <c r="A41" s="3"/>
      <c r="B41" s="3"/>
      <c r="C41" s="3"/>
      <c r="D41" s="3"/>
      <c r="E41" s="3"/>
      <c r="F41" s="3"/>
      <c r="G41" s="3"/>
      <c r="H41" s="1"/>
      <c r="I41" s="1"/>
      <c r="J41" s="1"/>
      <c r="K41" s="1"/>
    </row>
    <row r="42" spans="1:11" ht="12.75">
      <c r="A42" s="3"/>
      <c r="B42" s="3"/>
      <c r="C42" s="3"/>
      <c r="D42" s="3"/>
      <c r="E42" s="3"/>
      <c r="F42" s="3"/>
      <c r="G42" s="3"/>
      <c r="H42" s="1"/>
      <c r="I42" s="1"/>
      <c r="J42" s="1"/>
      <c r="K42" s="1"/>
    </row>
    <row r="43" spans="1:11" ht="12.75">
      <c r="A43" s="3"/>
      <c r="B43" s="3"/>
      <c r="C43" s="3"/>
      <c r="D43" s="3"/>
      <c r="E43" s="3"/>
      <c r="F43" s="3"/>
      <c r="G43" s="3"/>
      <c r="H43" s="1"/>
      <c r="I43" s="1"/>
      <c r="J43" s="1"/>
      <c r="K43" s="1"/>
    </row>
    <row r="44" spans="1:11" ht="12.75">
      <c r="A44" s="3"/>
      <c r="B44" s="3"/>
      <c r="C44" s="3"/>
      <c r="D44" s="3"/>
      <c r="E44" s="3"/>
      <c r="F44" s="3"/>
      <c r="G44" s="3"/>
      <c r="H44" s="1"/>
      <c r="I44" s="1"/>
      <c r="J44" s="1"/>
      <c r="K44" s="1"/>
    </row>
  </sheetData>
  <sheetProtection/>
  <mergeCells count="12">
    <mergeCell ref="A1:K2"/>
    <mergeCell ref="A3:K3"/>
    <mergeCell ref="A4:A7"/>
    <mergeCell ref="F4:G4"/>
    <mergeCell ref="F5:G5"/>
    <mergeCell ref="B4:B5"/>
    <mergeCell ref="H4:K4"/>
    <mergeCell ref="H5:K5"/>
    <mergeCell ref="H8:I8"/>
    <mergeCell ref="J8:K8"/>
    <mergeCell ref="H9:I9"/>
    <mergeCell ref="J9:K9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2018-06-28T10:32:05Z</cp:lastPrinted>
  <dcterms:created xsi:type="dcterms:W3CDTF">2003-01-21T08:22:40Z</dcterms:created>
  <dcterms:modified xsi:type="dcterms:W3CDTF">2018-07-03T10:58:54Z</dcterms:modified>
  <cp:category/>
  <cp:version/>
  <cp:contentType/>
  <cp:contentStatus/>
</cp:coreProperties>
</file>